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kce\Ostatní\Krnov-respirium\heliport\"/>
    </mc:Choice>
  </mc:AlternateContent>
  <bookViews>
    <workbookView xWindow="0" yWindow="0" windowWidth="26430" windowHeight="766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1" i="1" l="1"/>
  <c r="S14" i="1"/>
  <c r="S5" i="1"/>
  <c r="M20" i="1"/>
  <c r="Q20" i="1" s="1"/>
  <c r="S20" i="1" s="1"/>
  <c r="M19" i="1"/>
  <c r="Q19" i="1"/>
  <c r="S19" i="1" s="1"/>
  <c r="M18" i="1"/>
  <c r="M17" i="1"/>
  <c r="M12" i="1"/>
  <c r="Q12" i="1" s="1"/>
  <c r="S12" i="1" s="1"/>
  <c r="M10" i="1"/>
  <c r="Q10" i="1" s="1"/>
  <c r="S10" i="1" s="1"/>
  <c r="S13" i="1"/>
  <c r="Q13" i="1"/>
  <c r="M11" i="1"/>
  <c r="Q11" i="1" s="1"/>
  <c r="S11" i="1" s="1"/>
  <c r="Q17" i="1"/>
  <c r="S17" i="1" s="1"/>
  <c r="Q18" i="1"/>
  <c r="S18" i="1" s="1"/>
  <c r="Q21" i="1"/>
  <c r="S21" i="1" s="1"/>
  <c r="S23" i="1" s="1"/>
  <c r="Q22" i="1"/>
  <c r="S22" i="1" s="1"/>
  <c r="Q26" i="1"/>
  <c r="S26" i="1" s="1"/>
  <c r="S28" i="1" s="1"/>
  <c r="Q27" i="1"/>
  <c r="S27" i="1" s="1"/>
  <c r="S8" i="1"/>
  <c r="S4" i="1"/>
  <c r="Q8" i="1"/>
  <c r="M8" i="1"/>
  <c r="Q4" i="1"/>
  <c r="S30" i="1" l="1"/>
</calcChain>
</file>

<file path=xl/sharedStrings.xml><?xml version="1.0" encoding="utf-8"?>
<sst xmlns="http://schemas.openxmlformats.org/spreadsheetml/2006/main" count="52" uniqueCount="32">
  <si>
    <t>SZZ Krnov, Heliport - Předběžný soupis navržené oceli</t>
  </si>
  <si>
    <t>Hmotnost prvku [kg]</t>
  </si>
  <si>
    <t>Název prvku</t>
  </si>
  <si>
    <t>Jednotková hmot. [kg]</t>
  </si>
  <si>
    <t>Počet prvků [ks]</t>
  </si>
  <si>
    <t>Nová lávka koridoru</t>
  </si>
  <si>
    <t>pororošt</t>
  </si>
  <si>
    <t>SP 440-34/38-3</t>
  </si>
  <si>
    <t>Schodiště u lávky</t>
  </si>
  <si>
    <t>střešní plášť</t>
  </si>
  <si>
    <t>=7.3 x 4 m</t>
  </si>
  <si>
    <t>- doplnit dle ASŘ</t>
  </si>
  <si>
    <t>Schodiště heliportu</t>
  </si>
  <si>
    <t>SHS 50x2.5</t>
  </si>
  <si>
    <t>FL 40x15</t>
  </si>
  <si>
    <t>výplň zábradlí</t>
  </si>
  <si>
    <t>výplň zrcadlo</t>
  </si>
  <si>
    <t>Madlo + sloupky</t>
  </si>
  <si>
    <t>Profil</t>
  </si>
  <si>
    <t>spodní pásek</t>
  </si>
  <si>
    <t>FL 40x20</t>
  </si>
  <si>
    <t>výplň štít</t>
  </si>
  <si>
    <t>Hmotnost v dílci [kg]</t>
  </si>
  <si>
    <r>
      <t>Rozměr prvku [m</t>
    </r>
    <r>
      <rPr>
        <sz val="10"/>
        <color theme="1"/>
        <rFont val="Calibri"/>
        <family val="2"/>
        <charset val="238"/>
        <scheme val="minor"/>
      </rPr>
      <t>]</t>
    </r>
  </si>
  <si>
    <t>suma:</t>
  </si>
  <si>
    <t>Rošt přemostěí k heliportu</t>
  </si>
  <si>
    <t>IPE 140</t>
  </si>
  <si>
    <t>SP 240-34/38-3</t>
  </si>
  <si>
    <t>-&gt; dle statiky OK</t>
  </si>
  <si>
    <t>celková suma:</t>
  </si>
  <si>
    <t>celková hmotnost s navýšením</t>
  </si>
  <si>
    <t>nosníky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</si>
</sst>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Alignment="1"/>
    <xf numFmtId="0" fontId="0" fillId="0" borderId="0" xfId="0"/>
    <xf numFmtId="1" fontId="0" fillId="0" borderId="0" xfId="0" applyNumberFormat="1"/>
    <xf numFmtId="0" fontId="2" fillId="0" borderId="0" xfId="0" applyFont="1"/>
    <xf numFmtId="0" fontId="0" fillId="0" borderId="0" xfId="0" quotePrefix="1"/>
    <xf numFmtId="0" fontId="0" fillId="0" borderId="0" xfId="0" applyFill="1" applyBorder="1"/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1" fontId="2" fillId="0" borderId="0" xfId="0" applyNumberFormat="1" applyFont="1"/>
    <xf numFmtId="0" fontId="0" fillId="0" borderId="0" xfId="0" applyFill="1" applyBorder="1" applyAlignment="1"/>
    <xf numFmtId="1" fontId="0" fillId="0" borderId="0" xfId="0" applyNumberFormat="1" applyAlignment="1"/>
    <xf numFmtId="0" fontId="2" fillId="0" borderId="0" xfId="0" applyFont="1" applyAlignment="1">
      <alignment horizontal="right"/>
    </xf>
    <xf numFmtId="1" fontId="2" fillId="0" borderId="0" xfId="0" applyNumberFormat="1" applyFont="1" applyAlignment="1">
      <alignment horizontal="right"/>
    </xf>
    <xf numFmtId="0" fontId="3" fillId="0" borderId="0" xfId="0" applyFont="1" applyFill="1" applyBorder="1" applyAlignment="1"/>
    <xf numFmtId="0" fontId="3" fillId="0" borderId="0" xfId="0" applyFont="1" applyAlignment="1"/>
    <xf numFmtId="0" fontId="6" fillId="0" borderId="0" xfId="0" applyFont="1" applyAlignment="1">
      <alignment horizontal="right"/>
    </xf>
    <xf numFmtId="9" fontId="6" fillId="0" borderId="0" xfId="1" applyFont="1" applyAlignment="1">
      <alignment horizontal="left"/>
    </xf>
    <xf numFmtId="1" fontId="6" fillId="0" borderId="0" xfId="0" applyNumberFormat="1" applyFont="1" applyAlignment="1">
      <alignment horizontal="right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1"/>
  <sheetViews>
    <sheetView tabSelected="1" workbookViewId="0">
      <selection activeCell="W23" sqref="W23"/>
    </sheetView>
  </sheetViews>
  <sheetFormatPr defaultRowHeight="15" x14ac:dyDescent="0.25"/>
  <cols>
    <col min="1" max="20" width="4.7109375" customWidth="1"/>
  </cols>
  <sheetData>
    <row r="1" spans="1:20" ht="18.75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30" customHeight="1" x14ac:dyDescent="0.25">
      <c r="A2" s="9" t="s">
        <v>2</v>
      </c>
      <c r="B2" s="9"/>
      <c r="C2" s="9"/>
      <c r="D2" s="9"/>
      <c r="E2" s="9"/>
      <c r="F2" s="9"/>
      <c r="G2" s="9" t="s">
        <v>18</v>
      </c>
      <c r="H2" s="9"/>
      <c r="I2" s="9"/>
      <c r="J2" s="9"/>
      <c r="K2" s="2" t="s">
        <v>4</v>
      </c>
      <c r="L2" s="2"/>
      <c r="M2" s="2" t="s">
        <v>23</v>
      </c>
      <c r="N2" s="2"/>
      <c r="O2" s="2" t="s">
        <v>3</v>
      </c>
      <c r="P2" s="2"/>
      <c r="Q2" s="2" t="s">
        <v>1</v>
      </c>
      <c r="R2" s="2"/>
      <c r="S2" s="2" t="s">
        <v>22</v>
      </c>
      <c r="T2" s="2"/>
    </row>
    <row r="3" spans="1:20" x14ac:dyDescent="0.25">
      <c r="A3" s="6" t="s">
        <v>5</v>
      </c>
      <c r="G3" s="7" t="s">
        <v>28</v>
      </c>
      <c r="H3" s="7"/>
      <c r="I3" s="7"/>
      <c r="J3" s="7"/>
      <c r="K3" s="4"/>
      <c r="L3" s="4"/>
      <c r="M3" s="4"/>
      <c r="N3" s="4"/>
      <c r="O3" s="4"/>
      <c r="P3" s="4"/>
      <c r="Q3" s="4"/>
      <c r="R3" s="4"/>
      <c r="S3" s="5">
        <v>15070</v>
      </c>
      <c r="T3" s="5"/>
    </row>
    <row r="4" spans="1:20" x14ac:dyDescent="0.25">
      <c r="B4" t="s">
        <v>6</v>
      </c>
      <c r="G4" s="4" t="s">
        <v>7</v>
      </c>
      <c r="H4" s="4"/>
      <c r="I4" s="4"/>
      <c r="J4" s="4"/>
      <c r="K4" s="4">
        <v>1</v>
      </c>
      <c r="L4" s="4"/>
      <c r="M4" s="4">
        <v>167.4</v>
      </c>
      <c r="N4" s="4"/>
      <c r="O4" s="4">
        <v>35.1</v>
      </c>
      <c r="P4" s="4"/>
      <c r="Q4" s="4">
        <f>O4*M4</f>
        <v>5875.7400000000007</v>
      </c>
      <c r="R4" s="4"/>
      <c r="S4" s="5">
        <f>Q4*K4</f>
        <v>5875.7400000000007</v>
      </c>
      <c r="T4" s="5"/>
    </row>
    <row r="5" spans="1:20" x14ac:dyDescent="0.25">
      <c r="G5" s="4"/>
      <c r="H5" s="4"/>
      <c r="I5" s="4"/>
      <c r="J5" s="4"/>
      <c r="K5" s="4"/>
      <c r="L5" s="4"/>
      <c r="M5" s="4"/>
      <c r="N5" s="4"/>
      <c r="O5" s="4"/>
      <c r="P5" s="4"/>
      <c r="Q5" s="10" t="s">
        <v>24</v>
      </c>
      <c r="R5" s="10"/>
      <c r="S5" s="11">
        <f>SUM(S3:T4)</f>
        <v>20945.740000000002</v>
      </c>
      <c r="T5" s="11"/>
    </row>
    <row r="6" spans="1:20" x14ac:dyDescent="0.25"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5"/>
      <c r="T6" s="5"/>
    </row>
    <row r="7" spans="1:20" x14ac:dyDescent="0.25">
      <c r="A7" s="6" t="s">
        <v>8</v>
      </c>
      <c r="G7" s="7" t="s">
        <v>28</v>
      </c>
      <c r="H7" s="7"/>
      <c r="I7" s="7"/>
      <c r="J7" s="7"/>
      <c r="K7" s="4"/>
      <c r="L7" s="4"/>
      <c r="M7" s="4"/>
      <c r="N7" s="4"/>
      <c r="O7" s="4"/>
      <c r="P7" s="4"/>
      <c r="Q7" s="4"/>
      <c r="R7" s="4"/>
      <c r="S7" s="5">
        <v>3807</v>
      </c>
      <c r="T7" s="5"/>
    </row>
    <row r="8" spans="1:20" x14ac:dyDescent="0.25">
      <c r="B8" t="s">
        <v>6</v>
      </c>
      <c r="G8" s="4" t="s">
        <v>7</v>
      </c>
      <c r="H8" s="4"/>
      <c r="I8" s="4"/>
      <c r="J8" s="4"/>
      <c r="K8" s="4">
        <v>1</v>
      </c>
      <c r="L8" s="4"/>
      <c r="M8" s="4">
        <f>5+5+2.7*3.3*2</f>
        <v>27.82</v>
      </c>
      <c r="N8" s="4"/>
      <c r="O8" s="4">
        <v>35.1</v>
      </c>
      <c r="P8" s="4"/>
      <c r="Q8" s="4">
        <f>O8*M8</f>
        <v>976.48200000000008</v>
      </c>
      <c r="R8" s="4"/>
      <c r="S8" s="5">
        <f>Q8*K8</f>
        <v>976.48200000000008</v>
      </c>
      <c r="T8" s="5"/>
    </row>
    <row r="9" spans="1:20" x14ac:dyDescent="0.25">
      <c r="B9" t="s">
        <v>9</v>
      </c>
      <c r="G9" s="7" t="s">
        <v>11</v>
      </c>
      <c r="H9" s="7"/>
      <c r="I9" s="7"/>
      <c r="J9" s="7"/>
      <c r="K9" s="4">
        <v>1</v>
      </c>
      <c r="L9" s="4"/>
      <c r="M9" s="7" t="s">
        <v>10</v>
      </c>
      <c r="N9" s="4"/>
      <c r="O9" s="4"/>
      <c r="P9" s="4"/>
      <c r="Q9" s="4"/>
      <c r="R9" s="4"/>
      <c r="S9" s="5"/>
      <c r="T9" s="5"/>
    </row>
    <row r="10" spans="1:20" x14ac:dyDescent="0.25">
      <c r="B10" t="s">
        <v>17</v>
      </c>
      <c r="G10" s="4" t="s">
        <v>13</v>
      </c>
      <c r="H10" s="4"/>
      <c r="I10" s="4"/>
      <c r="J10" s="4"/>
      <c r="K10" s="8">
        <v>1</v>
      </c>
      <c r="L10" s="8"/>
      <c r="M10" s="4">
        <f>3.2*8 + 1.5*5 + 3.3*4 + 6</f>
        <v>52.3</v>
      </c>
      <c r="N10" s="4"/>
      <c r="O10" s="4">
        <v>3.5</v>
      </c>
      <c r="P10" s="4"/>
      <c r="Q10" s="4">
        <f>O10*M10</f>
        <v>183.04999999999998</v>
      </c>
      <c r="R10" s="4"/>
      <c r="S10" s="5">
        <f>Q10*K10</f>
        <v>183.04999999999998</v>
      </c>
      <c r="T10" s="5"/>
    </row>
    <row r="11" spans="1:20" x14ac:dyDescent="0.25">
      <c r="B11" t="s">
        <v>15</v>
      </c>
      <c r="G11" s="4" t="s">
        <v>14</v>
      </c>
      <c r="H11" s="4"/>
      <c r="I11" s="4"/>
      <c r="J11" s="4"/>
      <c r="K11" s="8">
        <v>1</v>
      </c>
      <c r="L11" s="8"/>
      <c r="M11" s="4">
        <f>(3.2*2 + 1.5*3 + 3.3*4)*7*0.8</f>
        <v>134.96</v>
      </c>
      <c r="N11" s="4"/>
      <c r="O11" s="4">
        <v>4.7</v>
      </c>
      <c r="P11" s="4"/>
      <c r="Q11" s="4">
        <f t="shared" ref="Q11:Q51" si="0">O11*M11</f>
        <v>634.31200000000001</v>
      </c>
      <c r="R11" s="4"/>
      <c r="S11" s="5">
        <f t="shared" ref="S11:S51" si="1">Q11*K11</f>
        <v>634.31200000000001</v>
      </c>
      <c r="T11" s="5"/>
    </row>
    <row r="12" spans="1:20" x14ac:dyDescent="0.25">
      <c r="B12" t="s">
        <v>19</v>
      </c>
      <c r="G12" s="4" t="s">
        <v>20</v>
      </c>
      <c r="H12" s="4"/>
      <c r="I12" s="4"/>
      <c r="J12" s="4"/>
      <c r="K12" s="8">
        <v>1</v>
      </c>
      <c r="L12" s="8"/>
      <c r="M12" s="4">
        <f>3.2*2 + 1.5*3 + 3.3*4</f>
        <v>24.1</v>
      </c>
      <c r="N12" s="4"/>
      <c r="O12" s="4">
        <v>6.28</v>
      </c>
      <c r="P12" s="4"/>
      <c r="Q12" s="4">
        <f t="shared" ref="Q12" si="2">O12*M12</f>
        <v>151.34800000000001</v>
      </c>
      <c r="R12" s="4"/>
      <c r="S12" s="5">
        <f t="shared" ref="S12" si="3">Q12*K12</f>
        <v>151.34800000000001</v>
      </c>
      <c r="T12" s="5"/>
    </row>
    <row r="13" spans="1:20" x14ac:dyDescent="0.25">
      <c r="B13" t="s">
        <v>16</v>
      </c>
      <c r="G13" s="4" t="s">
        <v>13</v>
      </c>
      <c r="H13" s="4"/>
      <c r="I13" s="4"/>
      <c r="J13" s="4"/>
      <c r="K13" s="8">
        <v>10</v>
      </c>
      <c r="L13" s="8"/>
      <c r="M13" s="4">
        <v>8.6999999999999993</v>
      </c>
      <c r="N13" s="4"/>
      <c r="O13" s="8">
        <v>3.5</v>
      </c>
      <c r="P13" s="8"/>
      <c r="Q13" s="4">
        <f>O13*M13</f>
        <v>30.449999999999996</v>
      </c>
      <c r="R13" s="4"/>
      <c r="S13" s="5">
        <f>Q13*K13</f>
        <v>304.49999999999994</v>
      </c>
      <c r="T13" s="5"/>
    </row>
    <row r="14" spans="1:20" x14ac:dyDescent="0.25">
      <c r="G14" s="4"/>
      <c r="H14" s="4"/>
      <c r="I14" s="4"/>
      <c r="J14" s="4"/>
      <c r="K14" s="8"/>
      <c r="L14" s="8"/>
      <c r="M14" s="4"/>
      <c r="N14" s="4"/>
      <c r="O14" s="4"/>
      <c r="P14" s="4"/>
      <c r="Q14" s="10" t="s">
        <v>24</v>
      </c>
      <c r="R14" s="10"/>
      <c r="S14" s="11">
        <f>SUM(S7:T13)</f>
        <v>6056.692</v>
      </c>
      <c r="T14" s="11"/>
    </row>
    <row r="15" spans="1:20" x14ac:dyDescent="0.25">
      <c r="G15" s="4"/>
      <c r="H15" s="4"/>
      <c r="I15" s="4"/>
      <c r="J15" s="4"/>
      <c r="K15" s="8"/>
      <c r="L15" s="8"/>
      <c r="M15" s="4"/>
      <c r="N15" s="4"/>
      <c r="O15" s="4"/>
      <c r="P15" s="4"/>
      <c r="Q15" s="4"/>
      <c r="R15" s="4"/>
      <c r="S15" s="5"/>
      <c r="T15" s="5"/>
    </row>
    <row r="16" spans="1:20" x14ac:dyDescent="0.25">
      <c r="A16" s="6" t="s">
        <v>12</v>
      </c>
      <c r="G16" s="7" t="s">
        <v>28</v>
      </c>
      <c r="H16" s="7"/>
      <c r="I16" s="7"/>
      <c r="J16" s="7"/>
      <c r="K16" s="8"/>
      <c r="L16" s="8"/>
      <c r="M16" s="4"/>
      <c r="N16" s="4"/>
      <c r="O16" s="4"/>
      <c r="P16" s="4"/>
      <c r="Q16" s="4"/>
      <c r="R16" s="4"/>
      <c r="S16" s="5">
        <v>2325</v>
      </c>
      <c r="T16" s="5"/>
    </row>
    <row r="17" spans="1:20" x14ac:dyDescent="0.25">
      <c r="B17" t="s">
        <v>6</v>
      </c>
      <c r="G17" s="4" t="s">
        <v>7</v>
      </c>
      <c r="H17" s="4"/>
      <c r="I17" s="4"/>
      <c r="J17" s="4"/>
      <c r="K17" s="8">
        <v>4</v>
      </c>
      <c r="L17" s="8"/>
      <c r="M17" s="4">
        <f>1.5*3.3</f>
        <v>4.9499999999999993</v>
      </c>
      <c r="N17" s="4"/>
      <c r="O17" s="8">
        <v>35.1</v>
      </c>
      <c r="P17" s="8"/>
      <c r="Q17" s="4">
        <f t="shared" si="0"/>
        <v>173.74499999999998</v>
      </c>
      <c r="R17" s="4"/>
      <c r="S17" s="5">
        <f t="shared" si="1"/>
        <v>694.9799999999999</v>
      </c>
      <c r="T17" s="5"/>
    </row>
    <row r="18" spans="1:20" x14ac:dyDescent="0.25">
      <c r="B18" t="s">
        <v>17</v>
      </c>
      <c r="G18" s="4" t="s">
        <v>13</v>
      </c>
      <c r="H18" s="4"/>
      <c r="I18" s="4"/>
      <c r="J18" s="4"/>
      <c r="K18" s="8">
        <v>1</v>
      </c>
      <c r="L18" s="8"/>
      <c r="M18" s="4">
        <f>3.3*8+1.5*6+3*3.3</f>
        <v>45.3</v>
      </c>
      <c r="N18" s="4"/>
      <c r="O18" s="8">
        <v>3.5</v>
      </c>
      <c r="P18" s="8"/>
      <c r="Q18" s="4">
        <f t="shared" si="0"/>
        <v>158.54999999999998</v>
      </c>
      <c r="R18" s="4"/>
      <c r="S18" s="5">
        <f t="shared" si="1"/>
        <v>158.54999999999998</v>
      </c>
      <c r="T18" s="5"/>
    </row>
    <row r="19" spans="1:20" x14ac:dyDescent="0.25">
      <c r="B19" t="s">
        <v>15</v>
      </c>
      <c r="G19" s="4" t="s">
        <v>14</v>
      </c>
      <c r="H19" s="4"/>
      <c r="I19" s="4"/>
      <c r="J19" s="4"/>
      <c r="K19" s="8">
        <v>1</v>
      </c>
      <c r="L19" s="8"/>
      <c r="M19" s="4">
        <f>(3.3*4+1.5*6+3.3)*7*0.8</f>
        <v>142.80000000000001</v>
      </c>
      <c r="N19" s="4"/>
      <c r="O19" s="8">
        <v>4.7</v>
      </c>
      <c r="P19" s="8"/>
      <c r="Q19" s="4">
        <f t="shared" si="0"/>
        <v>671.16000000000008</v>
      </c>
      <c r="R19" s="4"/>
      <c r="S19" s="5">
        <f t="shared" si="1"/>
        <v>671.16000000000008</v>
      </c>
      <c r="T19" s="5"/>
    </row>
    <row r="20" spans="1:20" x14ac:dyDescent="0.25">
      <c r="B20" t="s">
        <v>19</v>
      </c>
      <c r="G20" s="4" t="s">
        <v>20</v>
      </c>
      <c r="H20" s="4"/>
      <c r="I20" s="4"/>
      <c r="J20" s="4"/>
      <c r="K20" s="8">
        <v>1</v>
      </c>
      <c r="L20" s="8"/>
      <c r="M20" s="4">
        <f>3.3*4+1.5*6+3.3</f>
        <v>25.5</v>
      </c>
      <c r="N20" s="4"/>
      <c r="O20" s="8">
        <v>6.28</v>
      </c>
      <c r="P20" s="8"/>
      <c r="Q20" s="4">
        <f t="shared" si="0"/>
        <v>160.14000000000001</v>
      </c>
      <c r="R20" s="4"/>
      <c r="S20" s="5">
        <f t="shared" si="1"/>
        <v>160.14000000000001</v>
      </c>
      <c r="T20" s="5"/>
    </row>
    <row r="21" spans="1:20" x14ac:dyDescent="0.25">
      <c r="B21" t="s">
        <v>16</v>
      </c>
      <c r="G21" s="4" t="s">
        <v>13</v>
      </c>
      <c r="H21" s="4"/>
      <c r="I21" s="4"/>
      <c r="J21" s="4"/>
      <c r="K21" s="8">
        <v>10</v>
      </c>
      <c r="L21" s="8"/>
      <c r="M21" s="4">
        <v>6</v>
      </c>
      <c r="N21" s="4"/>
      <c r="O21" s="8">
        <v>3.5</v>
      </c>
      <c r="P21" s="8"/>
      <c r="Q21" s="4">
        <f t="shared" si="0"/>
        <v>21</v>
      </c>
      <c r="R21" s="4"/>
      <c r="S21" s="5">
        <f t="shared" si="1"/>
        <v>210</v>
      </c>
      <c r="T21" s="5"/>
    </row>
    <row r="22" spans="1:20" x14ac:dyDescent="0.25">
      <c r="B22" t="s">
        <v>21</v>
      </c>
      <c r="G22" s="4" t="s">
        <v>13</v>
      </c>
      <c r="H22" s="4"/>
      <c r="I22" s="4"/>
      <c r="J22" s="4"/>
      <c r="K22" s="8">
        <v>16</v>
      </c>
      <c r="L22" s="8"/>
      <c r="M22" s="4">
        <v>5.5</v>
      </c>
      <c r="N22" s="4"/>
      <c r="O22" s="8">
        <v>3.5</v>
      </c>
      <c r="P22" s="8"/>
      <c r="Q22" s="4">
        <f t="shared" si="0"/>
        <v>19.25</v>
      </c>
      <c r="R22" s="4"/>
      <c r="S22" s="5">
        <f t="shared" si="1"/>
        <v>308</v>
      </c>
      <c r="T22" s="5"/>
    </row>
    <row r="23" spans="1:20" x14ac:dyDescent="0.25">
      <c r="G23" s="4"/>
      <c r="H23" s="4"/>
      <c r="I23" s="4"/>
      <c r="J23" s="4"/>
      <c r="K23" s="8"/>
      <c r="L23" s="8"/>
      <c r="M23" s="4"/>
      <c r="N23" s="4"/>
      <c r="O23" s="4"/>
      <c r="P23" s="4"/>
      <c r="Q23" s="10" t="s">
        <v>24</v>
      </c>
      <c r="R23" s="10"/>
      <c r="S23" s="11">
        <f>SUM(S16:T22)</f>
        <v>4527.83</v>
      </c>
      <c r="T23" s="11"/>
    </row>
    <row r="24" spans="1:20" x14ac:dyDescent="0.25">
      <c r="G24" s="4"/>
      <c r="H24" s="4"/>
      <c r="I24" s="4"/>
      <c r="J24" s="4"/>
      <c r="K24" s="8"/>
      <c r="L24" s="8"/>
      <c r="M24" s="4"/>
      <c r="N24" s="4"/>
      <c r="O24" s="4"/>
      <c r="P24" s="4"/>
      <c r="Q24" s="4"/>
      <c r="R24" s="4"/>
      <c r="S24" s="5"/>
      <c r="T24" s="5"/>
    </row>
    <row r="25" spans="1:20" x14ac:dyDescent="0.25">
      <c r="A25" s="6" t="s">
        <v>25</v>
      </c>
      <c r="G25" s="4"/>
      <c r="H25" s="4"/>
      <c r="I25" s="4"/>
      <c r="J25" s="4"/>
      <c r="K25" s="8"/>
      <c r="L25" s="8"/>
      <c r="M25" s="4"/>
      <c r="N25" s="4"/>
      <c r="O25" s="4"/>
      <c r="P25" s="4"/>
      <c r="Q25" s="4"/>
      <c r="R25" s="4"/>
      <c r="S25" s="5"/>
      <c r="T25" s="5"/>
    </row>
    <row r="26" spans="1:20" x14ac:dyDescent="0.25">
      <c r="B26" t="s">
        <v>31</v>
      </c>
      <c r="G26" s="4" t="s">
        <v>26</v>
      </c>
      <c r="H26" s="4"/>
      <c r="I26" s="4"/>
      <c r="J26" s="4"/>
      <c r="K26" s="8">
        <v>5</v>
      </c>
      <c r="L26" s="8"/>
      <c r="M26" s="4">
        <v>3.5</v>
      </c>
      <c r="N26" s="4"/>
      <c r="O26" s="4">
        <v>12.9</v>
      </c>
      <c r="P26" s="4"/>
      <c r="Q26" s="4">
        <f t="shared" si="0"/>
        <v>45.15</v>
      </c>
      <c r="R26" s="4"/>
      <c r="S26" s="5">
        <f t="shared" si="1"/>
        <v>225.75</v>
      </c>
      <c r="T26" s="5"/>
    </row>
    <row r="27" spans="1:20" x14ac:dyDescent="0.25">
      <c r="B27" t="s">
        <v>6</v>
      </c>
      <c r="G27" s="4" t="s">
        <v>27</v>
      </c>
      <c r="H27" s="4"/>
      <c r="I27" s="4"/>
      <c r="J27" s="4"/>
      <c r="K27" s="8">
        <v>1</v>
      </c>
      <c r="L27" s="8"/>
      <c r="M27" s="4">
        <v>10.5</v>
      </c>
      <c r="N27" s="4"/>
      <c r="O27" s="4">
        <v>25.1</v>
      </c>
      <c r="P27" s="4"/>
      <c r="Q27" s="4">
        <f t="shared" si="0"/>
        <v>263.55</v>
      </c>
      <c r="R27" s="4"/>
      <c r="S27" s="5">
        <f t="shared" si="1"/>
        <v>263.55</v>
      </c>
      <c r="T27" s="5"/>
    </row>
    <row r="28" spans="1:20" x14ac:dyDescent="0.25">
      <c r="G28" s="4"/>
      <c r="H28" s="4"/>
      <c r="I28" s="4"/>
      <c r="J28" s="4"/>
      <c r="K28" s="8"/>
      <c r="L28" s="8"/>
      <c r="M28" s="4"/>
      <c r="N28" s="4"/>
      <c r="O28" s="4"/>
      <c r="P28" s="4"/>
      <c r="Q28" s="10" t="s">
        <v>24</v>
      </c>
      <c r="R28" s="10"/>
      <c r="S28" s="11">
        <f>SUM(S25:T27)</f>
        <v>489.3</v>
      </c>
      <c r="T28" s="11"/>
    </row>
    <row r="29" spans="1:20" x14ac:dyDescent="0.25">
      <c r="G29" s="3"/>
      <c r="H29" s="3"/>
      <c r="I29" s="3"/>
      <c r="J29" s="3"/>
      <c r="K29" s="12"/>
      <c r="L29" s="12"/>
      <c r="M29" s="3"/>
      <c r="N29" s="3"/>
      <c r="O29" s="3"/>
      <c r="P29" s="3"/>
      <c r="Q29" s="3"/>
      <c r="R29" s="3"/>
      <c r="S29" s="13"/>
      <c r="T29" s="13"/>
    </row>
    <row r="30" spans="1:20" x14ac:dyDescent="0.25">
      <c r="G30" s="3"/>
      <c r="H30" s="3"/>
      <c r="I30" s="3"/>
      <c r="J30" s="3"/>
      <c r="K30" s="12"/>
      <c r="L30" s="12"/>
      <c r="M30" s="3"/>
      <c r="N30" s="3"/>
      <c r="O30" s="3"/>
      <c r="P30" s="3"/>
      <c r="R30" s="14" t="s">
        <v>29</v>
      </c>
      <c r="S30" s="15">
        <f>S5+S14+S23+S28</f>
        <v>32019.562000000002</v>
      </c>
      <c r="T30" s="15"/>
    </row>
    <row r="31" spans="1:20" ht="15.75" x14ac:dyDescent="0.25">
      <c r="G31" s="3"/>
      <c r="H31" s="3"/>
      <c r="I31" s="3"/>
      <c r="J31" s="3"/>
      <c r="K31" s="12"/>
      <c r="L31" s="16"/>
      <c r="M31" s="17"/>
      <c r="N31" s="17"/>
      <c r="O31" s="17"/>
      <c r="P31" s="17"/>
      <c r="Q31" s="18" t="s">
        <v>30</v>
      </c>
      <c r="R31" s="19">
        <v>0.1</v>
      </c>
      <c r="S31" s="20">
        <f>S30*(1+R31)</f>
        <v>35221.518200000006</v>
      </c>
      <c r="T31" s="20"/>
    </row>
    <row r="32" spans="1:20" x14ac:dyDescent="0.25">
      <c r="G32" s="3"/>
      <c r="H32" s="3"/>
      <c r="I32" s="3"/>
      <c r="J32" s="3"/>
      <c r="K32" s="12"/>
      <c r="L32" s="12"/>
      <c r="M32" s="3"/>
      <c r="N32" s="3"/>
      <c r="O32" s="3"/>
      <c r="P32" s="3"/>
      <c r="Q32" s="3"/>
      <c r="R32" s="3"/>
      <c r="S32" s="13"/>
      <c r="T32" s="13"/>
    </row>
    <row r="33" spans="7:20" x14ac:dyDescent="0.25">
      <c r="G33" s="3"/>
      <c r="H33" s="3"/>
      <c r="I33" s="3"/>
      <c r="J33" s="3"/>
      <c r="K33" s="12"/>
      <c r="L33" s="12"/>
      <c r="M33" s="3"/>
      <c r="N33" s="3"/>
      <c r="O33" s="3"/>
      <c r="P33" s="3"/>
      <c r="Q33" s="3"/>
      <c r="R33" s="3"/>
      <c r="S33" s="13"/>
      <c r="T33" s="13"/>
    </row>
    <row r="34" spans="7:20" x14ac:dyDescent="0.25">
      <c r="G34" s="3"/>
      <c r="H34" s="3"/>
      <c r="I34" s="3"/>
      <c r="J34" s="3"/>
      <c r="K34" s="12"/>
      <c r="L34" s="12"/>
      <c r="M34" s="3"/>
      <c r="N34" s="3"/>
      <c r="O34" s="3"/>
      <c r="P34" s="3"/>
      <c r="Q34" s="3"/>
      <c r="R34" s="3"/>
      <c r="S34" s="13"/>
      <c r="T34" s="13"/>
    </row>
    <row r="35" spans="7:20" x14ac:dyDescent="0.25">
      <c r="G35" s="3"/>
      <c r="H35" s="3"/>
      <c r="I35" s="3"/>
      <c r="J35" s="3"/>
      <c r="K35" s="12"/>
      <c r="L35" s="12"/>
      <c r="M35" s="3"/>
      <c r="N35" s="3"/>
      <c r="O35" s="3"/>
      <c r="P35" s="3"/>
      <c r="Q35" s="3"/>
      <c r="R35" s="3"/>
      <c r="S35" s="13"/>
      <c r="T35" s="13"/>
    </row>
    <row r="36" spans="7:20" x14ac:dyDescent="0.25">
      <c r="G36" s="3"/>
      <c r="H36" s="3"/>
      <c r="I36" s="3"/>
      <c r="J36" s="3"/>
      <c r="K36" s="12"/>
      <c r="L36" s="12"/>
      <c r="M36" s="3"/>
      <c r="N36" s="3"/>
      <c r="O36" s="3"/>
      <c r="P36" s="3"/>
      <c r="Q36" s="3"/>
      <c r="R36" s="3"/>
      <c r="S36" s="13"/>
      <c r="T36" s="13"/>
    </row>
    <row r="37" spans="7:20" x14ac:dyDescent="0.25">
      <c r="G37" s="3"/>
      <c r="H37" s="3"/>
      <c r="I37" s="3"/>
      <c r="J37" s="3"/>
      <c r="K37" s="12"/>
      <c r="L37" s="12"/>
      <c r="M37" s="3"/>
      <c r="N37" s="3"/>
      <c r="O37" s="3"/>
      <c r="P37" s="3"/>
      <c r="Q37" s="3"/>
      <c r="R37" s="3"/>
      <c r="S37" s="13"/>
      <c r="T37" s="13"/>
    </row>
    <row r="38" spans="7:20" x14ac:dyDescent="0.25">
      <c r="G38" s="3"/>
      <c r="H38" s="3"/>
      <c r="I38" s="3"/>
      <c r="J38" s="3"/>
      <c r="K38" s="12"/>
      <c r="L38" s="12"/>
      <c r="M38" s="3"/>
      <c r="N38" s="3"/>
      <c r="O38" s="3"/>
      <c r="P38" s="3"/>
      <c r="Q38" s="3"/>
      <c r="R38" s="3"/>
      <c r="S38" s="13"/>
      <c r="T38" s="13"/>
    </row>
    <row r="39" spans="7:20" x14ac:dyDescent="0.25">
      <c r="G39" s="3"/>
      <c r="H39" s="3"/>
      <c r="I39" s="3"/>
      <c r="J39" s="3"/>
      <c r="K39" s="12"/>
      <c r="L39" s="12"/>
      <c r="M39" s="3"/>
      <c r="N39" s="3"/>
      <c r="O39" s="3"/>
      <c r="P39" s="3"/>
      <c r="Q39" s="3"/>
      <c r="R39" s="3"/>
      <c r="S39" s="13"/>
      <c r="T39" s="13"/>
    </row>
    <row r="40" spans="7:20" x14ac:dyDescent="0.25">
      <c r="G40" s="3"/>
      <c r="H40" s="3"/>
      <c r="I40" s="3"/>
      <c r="J40" s="3"/>
      <c r="K40" s="12"/>
      <c r="L40" s="12"/>
      <c r="M40" s="3"/>
      <c r="N40" s="3"/>
      <c r="O40" s="3"/>
      <c r="P40" s="3"/>
      <c r="Q40" s="3"/>
      <c r="R40" s="3"/>
      <c r="S40" s="13"/>
      <c r="T40" s="13"/>
    </row>
    <row r="41" spans="7:20" x14ac:dyDescent="0.25">
      <c r="G41" s="3"/>
      <c r="H41" s="3"/>
      <c r="I41" s="3"/>
      <c r="J41" s="3"/>
      <c r="K41" s="12"/>
      <c r="L41" s="12"/>
      <c r="M41" s="3"/>
      <c r="N41" s="3"/>
      <c r="O41" s="3"/>
      <c r="P41" s="3"/>
      <c r="Q41" s="3"/>
      <c r="R41" s="3"/>
      <c r="S41" s="13"/>
      <c r="T41" s="13"/>
    </row>
    <row r="42" spans="7:20" x14ac:dyDescent="0.25">
      <c r="G42" s="3"/>
      <c r="H42" s="3"/>
      <c r="I42" s="3"/>
      <c r="J42" s="3"/>
      <c r="K42" s="12"/>
      <c r="L42" s="12"/>
      <c r="M42" s="3"/>
      <c r="N42" s="3"/>
      <c r="O42" s="3"/>
      <c r="P42" s="3"/>
      <c r="Q42" s="3"/>
      <c r="R42" s="3"/>
      <c r="S42" s="13"/>
      <c r="T42" s="13"/>
    </row>
    <row r="43" spans="7:20" x14ac:dyDescent="0.25">
      <c r="G43" s="3"/>
      <c r="H43" s="3"/>
      <c r="I43" s="3"/>
      <c r="J43" s="3"/>
      <c r="K43" s="12"/>
      <c r="L43" s="12"/>
      <c r="M43" s="3"/>
      <c r="N43" s="3"/>
      <c r="O43" s="3"/>
      <c r="P43" s="3"/>
      <c r="Q43" s="3"/>
      <c r="R43" s="3"/>
      <c r="S43" s="13"/>
      <c r="T43" s="13"/>
    </row>
    <row r="44" spans="7:20" x14ac:dyDescent="0.25">
      <c r="G44" s="3"/>
      <c r="H44" s="3"/>
      <c r="I44" s="3"/>
      <c r="J44" s="3"/>
      <c r="K44" s="12"/>
      <c r="L44" s="12"/>
      <c r="M44" s="3"/>
      <c r="N44" s="3"/>
      <c r="O44" s="3"/>
      <c r="P44" s="3"/>
      <c r="Q44" s="3"/>
      <c r="R44" s="3"/>
      <c r="S44" s="13"/>
      <c r="T44" s="13"/>
    </row>
    <row r="45" spans="7:20" x14ac:dyDescent="0.25">
      <c r="G45" s="3"/>
      <c r="H45" s="3"/>
      <c r="I45" s="3"/>
      <c r="J45" s="3"/>
      <c r="K45" s="12"/>
      <c r="L45" s="12"/>
      <c r="M45" s="3"/>
      <c r="N45" s="3"/>
      <c r="O45" s="3"/>
      <c r="P45" s="3"/>
      <c r="Q45" s="3"/>
      <c r="R45" s="3"/>
      <c r="S45" s="13"/>
      <c r="T45" s="13"/>
    </row>
    <row r="46" spans="7:20" x14ac:dyDescent="0.25">
      <c r="G46" s="3"/>
      <c r="H46" s="3"/>
      <c r="I46" s="3"/>
      <c r="J46" s="3"/>
      <c r="K46" s="12"/>
      <c r="L46" s="12"/>
      <c r="M46" s="3"/>
      <c r="N46" s="3"/>
      <c r="O46" s="3"/>
      <c r="P46" s="3"/>
      <c r="Q46" s="3"/>
      <c r="R46" s="3"/>
      <c r="S46" s="13"/>
      <c r="T46" s="13"/>
    </row>
    <row r="47" spans="7:20" x14ac:dyDescent="0.25">
      <c r="G47" s="3"/>
      <c r="H47" s="3"/>
      <c r="I47" s="3"/>
      <c r="J47" s="3"/>
      <c r="K47" s="12"/>
      <c r="L47" s="12"/>
      <c r="M47" s="3"/>
      <c r="N47" s="3"/>
      <c r="O47" s="3"/>
      <c r="P47" s="3"/>
      <c r="Q47" s="3"/>
      <c r="R47" s="3"/>
      <c r="S47" s="13"/>
      <c r="T47" s="13"/>
    </row>
    <row r="48" spans="7:20" x14ac:dyDescent="0.25">
      <c r="G48" s="3"/>
      <c r="H48" s="3"/>
      <c r="I48" s="3"/>
      <c r="J48" s="3"/>
      <c r="K48" s="12"/>
      <c r="L48" s="12"/>
      <c r="M48" s="3"/>
      <c r="N48" s="3"/>
      <c r="O48" s="3"/>
      <c r="P48" s="3"/>
      <c r="Q48" s="3"/>
      <c r="R48" s="3"/>
      <c r="S48" s="13"/>
      <c r="T48" s="13"/>
    </row>
    <row r="49" spans="7:20" x14ac:dyDescent="0.25">
      <c r="G49" s="3"/>
      <c r="H49" s="3"/>
      <c r="I49" s="3"/>
      <c r="J49" s="3"/>
      <c r="K49" s="12"/>
      <c r="L49" s="12"/>
      <c r="M49" s="3"/>
      <c r="N49" s="3"/>
      <c r="O49" s="3"/>
      <c r="P49" s="3"/>
      <c r="Q49" s="3"/>
      <c r="R49" s="3"/>
      <c r="S49" s="13"/>
      <c r="T49" s="13"/>
    </row>
    <row r="50" spans="7:20" x14ac:dyDescent="0.25">
      <c r="G50" s="3"/>
      <c r="H50" s="3"/>
      <c r="I50" s="3"/>
      <c r="J50" s="3"/>
      <c r="K50" s="12"/>
      <c r="L50" s="12"/>
      <c r="M50" s="3"/>
      <c r="N50" s="3"/>
      <c r="O50" s="3"/>
      <c r="P50" s="3"/>
      <c r="Q50" s="3"/>
      <c r="R50" s="3"/>
      <c r="S50" s="13"/>
      <c r="T50" s="13"/>
    </row>
    <row r="51" spans="7:20" x14ac:dyDescent="0.25">
      <c r="G51" s="3"/>
      <c r="H51" s="3"/>
      <c r="I51" s="3"/>
      <c r="J51" s="3"/>
      <c r="K51" s="12"/>
      <c r="L51" s="12"/>
      <c r="M51" s="3"/>
      <c r="N51" s="3"/>
      <c r="O51" s="3"/>
      <c r="P51" s="3"/>
      <c r="Q51" s="3"/>
      <c r="R51" s="3"/>
      <c r="S51" s="13"/>
      <c r="T51" s="13"/>
    </row>
  </sheetData>
  <mergeCells count="166">
    <mergeCell ref="Q5:R5"/>
    <mergeCell ref="S5:T5"/>
    <mergeCell ref="Q14:R14"/>
    <mergeCell ref="S14:T14"/>
    <mergeCell ref="G14:J14"/>
    <mergeCell ref="K14:L14"/>
    <mergeCell ref="M14:N14"/>
    <mergeCell ref="O14:P14"/>
    <mergeCell ref="A2:F2"/>
    <mergeCell ref="G12:J12"/>
    <mergeCell ref="K12:L12"/>
    <mergeCell ref="M12:N12"/>
    <mergeCell ref="G5:J5"/>
    <mergeCell ref="K5:L5"/>
    <mergeCell ref="M5:N5"/>
    <mergeCell ref="G27:J27"/>
    <mergeCell ref="G28:J28"/>
    <mergeCell ref="G21:J21"/>
    <mergeCell ref="G22:J22"/>
    <mergeCell ref="G23:J23"/>
    <mergeCell ref="G24:J24"/>
    <mergeCell ref="G25:J25"/>
    <mergeCell ref="G26:J26"/>
    <mergeCell ref="G15:J15"/>
    <mergeCell ref="G16:J16"/>
    <mergeCell ref="G17:J17"/>
    <mergeCell ref="G18:J18"/>
    <mergeCell ref="G19:J19"/>
    <mergeCell ref="G20:J20"/>
    <mergeCell ref="G8:J8"/>
    <mergeCell ref="G9:J9"/>
    <mergeCell ref="G10:J10"/>
    <mergeCell ref="G11:J11"/>
    <mergeCell ref="G13:J13"/>
    <mergeCell ref="G2:J2"/>
    <mergeCell ref="G3:J3"/>
    <mergeCell ref="G4:J4"/>
    <mergeCell ref="G6:J6"/>
    <mergeCell ref="G7:J7"/>
    <mergeCell ref="S30:T30"/>
    <mergeCell ref="S31:T31"/>
    <mergeCell ref="S23:T23"/>
    <mergeCell ref="S24:T24"/>
    <mergeCell ref="S25:T25"/>
    <mergeCell ref="S26:T26"/>
    <mergeCell ref="S27:T27"/>
    <mergeCell ref="S28:T28"/>
    <mergeCell ref="S17:T17"/>
    <mergeCell ref="S18:T18"/>
    <mergeCell ref="S19:T19"/>
    <mergeCell ref="S20:T20"/>
    <mergeCell ref="S21:T21"/>
    <mergeCell ref="S22:T22"/>
    <mergeCell ref="S10:T10"/>
    <mergeCell ref="S11:T11"/>
    <mergeCell ref="S12:T12"/>
    <mergeCell ref="S13:T13"/>
    <mergeCell ref="S15:T15"/>
    <mergeCell ref="S16:T16"/>
    <mergeCell ref="S3:T3"/>
    <mergeCell ref="S4:T4"/>
    <mergeCell ref="S6:T6"/>
    <mergeCell ref="S7:T7"/>
    <mergeCell ref="S8:T8"/>
    <mergeCell ref="S9:T9"/>
    <mergeCell ref="Q24:R24"/>
    <mergeCell ref="Q25:R25"/>
    <mergeCell ref="Q26:R26"/>
    <mergeCell ref="Q27:R27"/>
    <mergeCell ref="Q28:R28"/>
    <mergeCell ref="Q18:R18"/>
    <mergeCell ref="Q19:R19"/>
    <mergeCell ref="Q20:R20"/>
    <mergeCell ref="Q21:R21"/>
    <mergeCell ref="Q22:R22"/>
    <mergeCell ref="Q23:R23"/>
    <mergeCell ref="Q11:R11"/>
    <mergeCell ref="Q12:R12"/>
    <mergeCell ref="Q13:R13"/>
    <mergeCell ref="Q15:R15"/>
    <mergeCell ref="Q16:R16"/>
    <mergeCell ref="Q17:R17"/>
    <mergeCell ref="Q3:R3"/>
    <mergeCell ref="Q4:R4"/>
    <mergeCell ref="Q6:R6"/>
    <mergeCell ref="Q7:R7"/>
    <mergeCell ref="Q8:R8"/>
    <mergeCell ref="Q9:R9"/>
    <mergeCell ref="Q10:R10"/>
    <mergeCell ref="O25:P25"/>
    <mergeCell ref="O26:P26"/>
    <mergeCell ref="O27:P27"/>
    <mergeCell ref="O28:P28"/>
    <mergeCell ref="O19:P19"/>
    <mergeCell ref="O20:P20"/>
    <mergeCell ref="O21:P21"/>
    <mergeCell ref="O22:P22"/>
    <mergeCell ref="O23:P23"/>
    <mergeCell ref="O24:P24"/>
    <mergeCell ref="O12:P12"/>
    <mergeCell ref="O13:P13"/>
    <mergeCell ref="O15:P15"/>
    <mergeCell ref="O16:P16"/>
    <mergeCell ref="O17:P17"/>
    <mergeCell ref="O18:P18"/>
    <mergeCell ref="O3:P3"/>
    <mergeCell ref="O4:P4"/>
    <mergeCell ref="O6:P6"/>
    <mergeCell ref="O7:P7"/>
    <mergeCell ref="O8:P8"/>
    <mergeCell ref="O9:P9"/>
    <mergeCell ref="O10:P10"/>
    <mergeCell ref="O11:P11"/>
    <mergeCell ref="M26:N26"/>
    <mergeCell ref="M27:N27"/>
    <mergeCell ref="M28:N28"/>
    <mergeCell ref="M20:N20"/>
    <mergeCell ref="M21:N21"/>
    <mergeCell ref="M22:N22"/>
    <mergeCell ref="M23:N23"/>
    <mergeCell ref="M24:N24"/>
    <mergeCell ref="M25:N25"/>
    <mergeCell ref="M15:N15"/>
    <mergeCell ref="M16:N16"/>
    <mergeCell ref="M17:N17"/>
    <mergeCell ref="M18:N18"/>
    <mergeCell ref="M19:N19"/>
    <mergeCell ref="M3:N3"/>
    <mergeCell ref="M4:N4"/>
    <mergeCell ref="M6:N6"/>
    <mergeCell ref="M7:N7"/>
    <mergeCell ref="M8:N8"/>
    <mergeCell ref="M9:N9"/>
    <mergeCell ref="M10:N10"/>
    <mergeCell ref="M11:N11"/>
    <mergeCell ref="M13:N13"/>
    <mergeCell ref="K27:L27"/>
    <mergeCell ref="K28:L28"/>
    <mergeCell ref="K21:L21"/>
    <mergeCell ref="K22:L22"/>
    <mergeCell ref="K23:L23"/>
    <mergeCell ref="K24:L24"/>
    <mergeCell ref="K25:L25"/>
    <mergeCell ref="K26:L26"/>
    <mergeCell ref="K15:L15"/>
    <mergeCell ref="K16:L16"/>
    <mergeCell ref="K17:L17"/>
    <mergeCell ref="K18:L18"/>
    <mergeCell ref="K19:L19"/>
    <mergeCell ref="K20:L20"/>
    <mergeCell ref="K8:L8"/>
    <mergeCell ref="K9:L9"/>
    <mergeCell ref="K10:L10"/>
    <mergeCell ref="K11:L11"/>
    <mergeCell ref="K13:L13"/>
    <mergeCell ref="M2:N2"/>
    <mergeCell ref="O2:P2"/>
    <mergeCell ref="K3:L3"/>
    <mergeCell ref="K4:L4"/>
    <mergeCell ref="K6:L6"/>
    <mergeCell ref="K7:L7"/>
    <mergeCell ref="O5:P5"/>
    <mergeCell ref="A1:T1"/>
    <mergeCell ref="S2:T2"/>
    <mergeCell ref="Q2:R2"/>
    <mergeCell ref="K2:L2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Šeliga</dc:creator>
  <cp:lastModifiedBy>Jan Šeliga</cp:lastModifiedBy>
  <cp:lastPrinted>2024-11-19T05:18:25Z</cp:lastPrinted>
  <dcterms:created xsi:type="dcterms:W3CDTF">2024-11-19T04:00:59Z</dcterms:created>
  <dcterms:modified xsi:type="dcterms:W3CDTF">2024-11-19T05:19:46Z</dcterms:modified>
</cp:coreProperties>
</file>